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120" yWindow="120" windowWidth="15180" windowHeight="8835" tabRatio="654"/>
  </bookViews>
  <sheets>
    <sheet name="Fluorescent lamp" sheetId="4" r:id="rId1"/>
    <sheet name="Sheet1" sheetId="5" r:id="rId2"/>
    <sheet name="Sheet2" sheetId="6" r:id="rId3"/>
    <sheet name="Sheet3" sheetId="7" r:id="rId4"/>
    <sheet name="Sheet4" sheetId="8" r:id="rId5"/>
    <sheet name="Sheet5" sheetId="9" r:id="rId6"/>
  </sheets>
  <definedNames>
    <definedName name="_xlnm._FilterDatabase" localSheetId="0" hidden="1">'Fluorescent lamp'!$B$8:$S$42</definedName>
    <definedName name="_xlnm.Print_Area" localSheetId="0">'Fluorescent lamp'!$B$10:$S$42</definedName>
    <definedName name="_xlnm.Print_Titles" localSheetId="0">'Fluorescent lamp'!$1:$9</definedName>
  </definedNames>
  <calcPr calcId="145621"/>
</workbook>
</file>

<file path=xl/calcChain.xml><?xml version="1.0" encoding="utf-8"?>
<calcChain xmlns="http://schemas.openxmlformats.org/spreadsheetml/2006/main">
  <c r="P40" i="4" l="1"/>
  <c r="P35" i="4"/>
  <c r="S35" i="4" s="1"/>
  <c r="P30" i="4"/>
  <c r="S30" i="4" s="1"/>
  <c r="P25" i="4"/>
  <c r="P22" i="4"/>
  <c r="P19" i="4"/>
  <c r="S19" i="4" s="1"/>
  <c r="P15" i="4"/>
  <c r="S15" i="4" s="1"/>
  <c r="P11" i="4"/>
  <c r="P39" i="4"/>
  <c r="P34" i="4"/>
  <c r="P29" i="4"/>
  <c r="P24" i="4"/>
  <c r="P38" i="4"/>
  <c r="P33" i="4"/>
  <c r="P28" i="4"/>
  <c r="P23" i="4"/>
  <c r="P41" i="4"/>
  <c r="S41" i="4" s="1"/>
  <c r="P36" i="4"/>
  <c r="S36" i="4" s="1"/>
  <c r="P31" i="4"/>
  <c r="S31" i="4" s="1"/>
  <c r="P26" i="4"/>
  <c r="S26" i="4" s="1"/>
  <c r="P20" i="4"/>
  <c r="S20" i="4" s="1"/>
  <c r="P18" i="4"/>
  <c r="S18" i="4" s="1"/>
  <c r="P16" i="4"/>
  <c r="S16" i="4" s="1"/>
  <c r="P14" i="4"/>
  <c r="P12" i="4"/>
  <c r="S12" i="4" s="1"/>
  <c r="S21" i="4"/>
  <c r="S17" i="4"/>
  <c r="S13" i="4"/>
  <c r="K39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40" i="4"/>
  <c r="K41" i="4"/>
  <c r="K42" i="4"/>
  <c r="J7" i="5"/>
  <c r="J9" i="5"/>
  <c r="J11" i="5"/>
  <c r="H13" i="5"/>
  <c r="I4" i="5"/>
  <c r="J4" i="5" s="1"/>
  <c r="I5" i="5"/>
  <c r="I6" i="5"/>
  <c r="J6" i="5" s="1"/>
  <c r="I7" i="5"/>
  <c r="I8" i="5"/>
  <c r="J8" i="5" s="1"/>
  <c r="I9" i="5"/>
  <c r="I10" i="5"/>
  <c r="J10" i="5" s="1"/>
  <c r="I11" i="5"/>
  <c r="I12" i="5"/>
  <c r="J12" i="5" s="1"/>
  <c r="I3" i="5"/>
  <c r="J3" i="5" s="1"/>
  <c r="G13" i="5"/>
  <c r="I13" i="5" l="1"/>
  <c r="J5" i="5"/>
  <c r="S42" i="4"/>
  <c r="S40" i="4"/>
  <c r="S39" i="4"/>
  <c r="S38" i="4"/>
  <c r="S37" i="4"/>
  <c r="S34" i="4"/>
  <c r="S33" i="4"/>
  <c r="S32" i="4"/>
  <c r="S29" i="4"/>
  <c r="S28" i="4"/>
  <c r="S27" i="4"/>
  <c r="S25" i="4"/>
  <c r="S24" i="4"/>
  <c r="S23" i="4"/>
  <c r="S22" i="4"/>
  <c r="S14" i="4"/>
  <c r="S11" i="4"/>
  <c r="S10" i="4"/>
  <c r="K10" i="4"/>
  <c r="J13" i="5" l="1"/>
</calcChain>
</file>

<file path=xl/sharedStrings.xml><?xml version="1.0" encoding="utf-8"?>
<sst xmlns="http://schemas.openxmlformats.org/spreadsheetml/2006/main" count="290" uniqueCount="120">
  <si>
    <t>Potential Failure Mode</t>
  </si>
  <si>
    <t>Potential Effect(s) of Failure</t>
  </si>
  <si>
    <t>S
e
v</t>
  </si>
  <si>
    <t>Potential Cause(s)/
Mechanism(s) of Failure</t>
  </si>
  <si>
    <t>O
c
c
u
r</t>
  </si>
  <si>
    <t>Current Design Controls Prevention</t>
  </si>
  <si>
    <t>Current Design Controls Detection</t>
  </si>
  <si>
    <t>D
e
t
e
c</t>
  </si>
  <si>
    <t>R.
P.
N.</t>
  </si>
  <si>
    <t>Recommended Action(s)</t>
  </si>
  <si>
    <t>Responsibility &amp; Target Completion Date</t>
  </si>
  <si>
    <t>Action Results</t>
  </si>
  <si>
    <t>(Design FMEA)</t>
  </si>
  <si>
    <t>Failure Mode and Effects Analysis</t>
  </si>
  <si>
    <t>FMEA Number:</t>
  </si>
  <si>
    <t>Page</t>
  </si>
  <si>
    <t>of</t>
  </si>
  <si>
    <t>Prepared by:</t>
  </si>
  <si>
    <t>FMEA Date (Orig.)</t>
  </si>
  <si>
    <t>(Rev.)</t>
  </si>
  <si>
    <t>Core Team:</t>
  </si>
  <si>
    <t>System/Component:</t>
  </si>
  <si>
    <t>Design Responsibility:</t>
  </si>
  <si>
    <t xml:space="preserve">   Item /        
 Process
                  Function</t>
  </si>
  <si>
    <t>Thermionic emitter</t>
  </si>
  <si>
    <t>No emitter</t>
  </si>
  <si>
    <t>Wrong emitter</t>
  </si>
  <si>
    <t>Emitter used up</t>
  </si>
  <si>
    <t>Emitter in clamps</t>
  </si>
  <si>
    <t>To provide electrons to carry the current between cathodes</t>
  </si>
  <si>
    <t>Function:</t>
  </si>
  <si>
    <t>Item:</t>
  </si>
  <si>
    <t>Lamp won't start</t>
  </si>
  <si>
    <t>Lamp difficult to start</t>
  </si>
  <si>
    <t>Ends go black</t>
  </si>
  <si>
    <t>Smith, Jones, Evens, Stevens</t>
  </si>
  <si>
    <t>Misread spec</t>
  </si>
  <si>
    <t>Wrong emitter in correct bottle</t>
  </si>
  <si>
    <t>Error at change over</t>
  </si>
  <si>
    <t>Emitter not fully applied</t>
  </si>
  <si>
    <t>Error when measuring SG</t>
  </si>
  <si>
    <t>No emitter applied</t>
  </si>
  <si>
    <t>Misread spec (for emitter)</t>
  </si>
  <si>
    <t>Error at change over (for emitter)</t>
  </si>
  <si>
    <t>Cause</t>
  </si>
  <si>
    <t>Complaints (last 12 months lamps)</t>
  </si>
  <si>
    <t>Estimate lamps in field</t>
  </si>
  <si>
    <t>ppm</t>
  </si>
  <si>
    <t>Per time period</t>
  </si>
  <si>
    <t>&gt;1 in 3 months</t>
  </si>
  <si>
    <t>&gt; 1 a month</t>
  </si>
  <si>
    <t>&lt; 1 a year</t>
  </si>
  <si>
    <t>&gt; 2 a year</t>
  </si>
  <si>
    <t>&gt; 2 a month</t>
  </si>
  <si>
    <t>&gt; 1 a year</t>
  </si>
  <si>
    <t>Root cause identified</t>
  </si>
  <si>
    <t>Factory incidents in same period</t>
  </si>
  <si>
    <t>Total of field and factory incidences</t>
  </si>
  <si>
    <t>Total</t>
  </si>
  <si>
    <t>Emitter suspension topped up with solvent</t>
  </si>
  <si>
    <t>Emitter suspension low SG in top up bottle</t>
  </si>
  <si>
    <t>Emitter suspension low SG in bottle</t>
  </si>
  <si>
    <t>Mislabelled emitter bottle</t>
  </si>
  <si>
    <t>Occurrence Score</t>
  </si>
  <si>
    <t>Auto Detection (vision system)</t>
  </si>
  <si>
    <t>SOP</t>
  </si>
  <si>
    <t>SOP + Final line test</t>
  </si>
  <si>
    <t>Visual inspection</t>
  </si>
  <si>
    <t>None</t>
  </si>
  <si>
    <t>FLW / 12</t>
  </si>
  <si>
    <t>xx/xx/xx</t>
  </si>
  <si>
    <t>Auto inspection</t>
  </si>
  <si>
    <t xml:space="preserve">SOP </t>
  </si>
  <si>
    <t>Manual checks</t>
  </si>
  <si>
    <t>Definition (severity of effect on customer)</t>
  </si>
  <si>
    <t>Definition (severity of effect on Production)</t>
  </si>
  <si>
    <t>Dangerously high</t>
  </si>
  <si>
    <t xml:space="preserve">Failure could injure a customer </t>
  </si>
  <si>
    <t>Failure could kill or severely injure an employee</t>
  </si>
  <si>
    <t>Extremely high</t>
  </si>
  <si>
    <t>Failure would create non-compliance with legal/safety regulations</t>
  </si>
  <si>
    <t>Failure would create non-compliance with legal/safety regulations and/or injure an employee</t>
  </si>
  <si>
    <t>Very high</t>
  </si>
  <si>
    <t>Failure renders the unit inoperable or unfit for use</t>
  </si>
  <si>
    <t>Major disruption to production (loss of a day) and/or 100% scrap or re-inspection required</t>
  </si>
  <si>
    <t>High</t>
  </si>
  <si>
    <t>Failure causes a high degree of customer dissatisfaction</t>
  </si>
  <si>
    <t>Major disruption to production (loss of a shift) and/or &gt;50% scrap or re-inspection/rework required</t>
  </si>
  <si>
    <t>Moderate</t>
  </si>
  <si>
    <t>Failure results in a subsystem or partial malfunction of the product</t>
  </si>
  <si>
    <t>Major disruption to production (loss of half a shift) and/or 25% scrap or re-inspection/rework required</t>
  </si>
  <si>
    <t>Low</t>
  </si>
  <si>
    <t>Failure creates enough of a performance loss to cause the customer to complain</t>
  </si>
  <si>
    <t>Moderate disruption to production (loss of a m/c or a couple of hrs production) and/or 10% scrap or re-inspection/rework required</t>
  </si>
  <si>
    <t>Very low</t>
  </si>
  <si>
    <t>Moderate disruption to production (loss of a m/c or an hrs production) and/or 5% scrap or re-inspection/rework required</t>
  </si>
  <si>
    <t>Minor</t>
  </si>
  <si>
    <t>Very minor</t>
  </si>
  <si>
    <t>Slight inconvenience to production –  low level of extra inspection required</t>
  </si>
  <si>
    <t>No discernible effect on production</t>
  </si>
  <si>
    <t>Descicription</t>
  </si>
  <si>
    <t>Rating</t>
  </si>
  <si>
    <t xml:space="preserve">Customer would not notice defect or deterioration of performance </t>
  </si>
  <si>
    <t xml:space="preserve">Customer bearly notices defect or deterioration of performance </t>
  </si>
  <si>
    <t>Minor nuisance to the customer, but the customer can overcome it without performance loss</t>
  </si>
  <si>
    <t>Failure can be overcome with modifications to the Customer can overcome problem, but there is minor performance loss</t>
  </si>
  <si>
    <t>Mislabelled bottle</t>
  </si>
  <si>
    <t>Rank by RPN</t>
  </si>
  <si>
    <t>Use coloured dies to mistake proof the coating suspension</t>
  </si>
  <si>
    <t>QA, Technical, Production, customer service</t>
  </si>
  <si>
    <t>Technical xx/xx/xx</t>
  </si>
  <si>
    <t>Complete</t>
  </si>
  <si>
    <t>Auto SG meter used with SPC</t>
  </si>
  <si>
    <t>Supervisor to check before use + SPC</t>
  </si>
  <si>
    <t>Stop issuing solvent to shop floor</t>
  </si>
  <si>
    <t>Fluorescent lamp step assembly</t>
  </si>
  <si>
    <t>A Technical Manager</t>
  </si>
  <si>
    <t>Actions Taken</t>
  </si>
  <si>
    <t>Introduce C/O check list</t>
  </si>
  <si>
    <t>Match bottle label to coating suspension colour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</si>
</sst>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0"/>
      <color rgb="FF404040"/>
      <name val="Verdana"/>
      <family val="2"/>
    </font>
    <font>
      <sz val="10"/>
      <color rgb="FF404040"/>
      <name val="Verdana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92D050"/>
      </left>
      <right style="medium">
        <color rgb="FF92D050"/>
      </right>
      <top style="thick">
        <color rgb="FF92D050"/>
      </top>
      <bottom style="thick">
        <color rgb="FF92D050"/>
      </bottom>
      <diagonal/>
    </border>
    <border>
      <left style="medium">
        <color rgb="FF92D050"/>
      </left>
      <right style="medium">
        <color rgb="FF92D050"/>
      </right>
      <top style="thick">
        <color rgb="FF92D050"/>
      </top>
      <bottom style="thick">
        <color rgb="FF92D050"/>
      </bottom>
      <diagonal/>
    </border>
    <border>
      <left style="medium">
        <color rgb="FF92D050"/>
      </left>
      <right style="thick">
        <color rgb="FF92D050"/>
      </right>
      <top style="thick">
        <color rgb="FF92D050"/>
      </top>
      <bottom style="thick">
        <color rgb="FF92D050"/>
      </bottom>
      <diagonal/>
    </border>
    <border>
      <left style="thick">
        <color rgb="FF92D050"/>
      </left>
      <right style="medium">
        <color rgb="FF92D050"/>
      </right>
      <top style="thick">
        <color rgb="FF92D050"/>
      </top>
      <bottom style="medium">
        <color rgb="FF92D050"/>
      </bottom>
      <diagonal/>
    </border>
    <border>
      <left style="medium">
        <color rgb="FF92D050"/>
      </left>
      <right style="medium">
        <color rgb="FF92D050"/>
      </right>
      <top style="thick">
        <color rgb="FF92D050"/>
      </top>
      <bottom style="medium">
        <color rgb="FF92D050"/>
      </bottom>
      <diagonal/>
    </border>
    <border>
      <left style="medium">
        <color rgb="FF92D050"/>
      </left>
      <right style="thick">
        <color rgb="FF92D050"/>
      </right>
      <top style="thick">
        <color rgb="FF92D050"/>
      </top>
      <bottom style="medium">
        <color rgb="FF92D050"/>
      </bottom>
      <diagonal/>
    </border>
    <border>
      <left style="thick">
        <color rgb="FF92D050"/>
      </left>
      <right style="medium">
        <color rgb="FF92D050"/>
      </right>
      <top style="medium">
        <color rgb="FF92D050"/>
      </top>
      <bottom style="medium">
        <color rgb="FF92D050"/>
      </bottom>
      <diagonal/>
    </border>
    <border>
      <left style="medium">
        <color rgb="FF92D050"/>
      </left>
      <right style="medium">
        <color rgb="FF92D050"/>
      </right>
      <top style="medium">
        <color rgb="FF92D050"/>
      </top>
      <bottom style="medium">
        <color rgb="FF92D050"/>
      </bottom>
      <diagonal/>
    </border>
    <border>
      <left style="medium">
        <color rgb="FF92D050"/>
      </left>
      <right style="thick">
        <color rgb="FF92D050"/>
      </right>
      <top style="medium">
        <color rgb="FF92D050"/>
      </top>
      <bottom style="medium">
        <color rgb="FF92D050"/>
      </bottom>
      <diagonal/>
    </border>
    <border>
      <left style="thick">
        <color rgb="FF92D050"/>
      </left>
      <right style="medium">
        <color rgb="FF92D050"/>
      </right>
      <top style="medium">
        <color rgb="FF92D050"/>
      </top>
      <bottom style="thick">
        <color rgb="FF92D050"/>
      </bottom>
      <diagonal/>
    </border>
    <border>
      <left style="medium">
        <color rgb="FF92D050"/>
      </left>
      <right style="medium">
        <color rgb="FF92D050"/>
      </right>
      <top style="medium">
        <color rgb="FF92D050"/>
      </top>
      <bottom style="thick">
        <color rgb="FF92D050"/>
      </bottom>
      <diagonal/>
    </border>
    <border>
      <left style="medium">
        <color rgb="FF92D050"/>
      </left>
      <right style="thick">
        <color rgb="FF92D050"/>
      </right>
      <top style="medium">
        <color rgb="FF92D050"/>
      </top>
      <bottom style="thick">
        <color rgb="FF92D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center"/>
    </xf>
    <xf numFmtId="0" fontId="6" fillId="0" borderId="0" xfId="0" applyFont="1"/>
    <xf numFmtId="1" fontId="3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center"/>
    </xf>
    <xf numFmtId="0" fontId="1" fillId="0" borderId="23" xfId="0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8" fillId="0" borderId="26" xfId="0" applyFont="1" applyBorder="1" applyAlignment="1">
      <alignment horizontal="left" vertical="center" wrapText="1" readingOrder="1"/>
    </xf>
    <xf numFmtId="0" fontId="8" fillId="0" borderId="27" xfId="0" applyFont="1" applyBorder="1" applyAlignment="1">
      <alignment horizontal="left" vertical="center" wrapText="1" readingOrder="1"/>
    </xf>
    <xf numFmtId="0" fontId="9" fillId="0" borderId="29" xfId="0" applyFont="1" applyBorder="1" applyAlignment="1">
      <alignment horizontal="left" vertical="center" wrapText="1" readingOrder="1"/>
    </xf>
    <xf numFmtId="0" fontId="9" fillId="0" borderId="30" xfId="0" applyFont="1" applyBorder="1" applyAlignment="1">
      <alignment horizontal="left" vertical="center" wrapText="1" readingOrder="1"/>
    </xf>
    <xf numFmtId="0" fontId="9" fillId="0" borderId="32" xfId="0" applyFont="1" applyBorder="1" applyAlignment="1">
      <alignment horizontal="left" vertical="center" wrapText="1" readingOrder="1"/>
    </xf>
    <xf numFmtId="0" fontId="9" fillId="0" borderId="33" xfId="0" applyFont="1" applyBorder="1" applyAlignment="1">
      <alignment horizontal="left" vertical="center" wrapText="1" readingOrder="1"/>
    </xf>
    <xf numFmtId="0" fontId="9" fillId="0" borderId="35" xfId="0" applyFont="1" applyBorder="1" applyAlignment="1">
      <alignment horizontal="left" vertical="center" wrapText="1" readingOrder="1"/>
    </xf>
    <xf numFmtId="0" fontId="9" fillId="0" borderId="36" xfId="0" applyFont="1" applyBorder="1" applyAlignment="1">
      <alignment horizontal="left" vertical="center" wrapText="1" readingOrder="1"/>
    </xf>
    <xf numFmtId="0" fontId="8" fillId="0" borderId="25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3" xfId="0" applyFont="1" applyBorder="1" applyAlignment="1">
      <alignment horizontal="right" wrapText="1"/>
    </xf>
    <xf numFmtId="0" fontId="2" fillId="0" borderId="5" xfId="0" applyFont="1" applyBorder="1" applyAlignment="1">
      <alignment horizontal="left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center" vertical="center" wrapText="1"/>
    </xf>
    <xf numFmtId="1" fontId="3" fillId="0" borderId="37" xfId="0" applyNumberFormat="1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3" fillId="0" borderId="7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7</xdr:row>
      <xdr:rowOff>9525</xdr:rowOff>
    </xdr:from>
    <xdr:to>
      <xdr:col>2</xdr:col>
      <xdr:colOff>9525</xdr:colOff>
      <xdr:row>9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>
          <a:off x="9525" y="1000125"/>
          <a:ext cx="1047750" cy="8667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42"/>
  <sheetViews>
    <sheetView showGridLines="0" showZeros="0" tabSelected="1" workbookViewId="0">
      <pane ySplit="9" topLeftCell="A10" activePane="bottomLeft" state="frozenSplit"/>
      <selection pane="bottomLeft" activeCell="D11" sqref="D11:D14"/>
    </sheetView>
  </sheetViews>
  <sheetFormatPr defaultRowHeight="12.75" x14ac:dyDescent="0.2"/>
  <cols>
    <col min="1" max="1" width="1.140625" customWidth="1"/>
    <col min="2" max="4" width="15.7109375" style="1" customWidth="1"/>
    <col min="5" max="5" width="3.7109375" style="1" customWidth="1"/>
    <col min="6" max="6" width="15.7109375" style="1" customWidth="1"/>
    <col min="7" max="7" width="3.7109375" style="1" customWidth="1"/>
    <col min="8" max="9" width="15.7109375" style="1" customWidth="1"/>
    <col min="10" max="10" width="3.7109375" style="1" customWidth="1"/>
    <col min="11" max="11" width="6.5703125" style="1" customWidth="1"/>
    <col min="12" max="12" width="6.5703125" style="1" hidden="1" customWidth="1"/>
    <col min="13" max="15" width="15.7109375" style="1" customWidth="1"/>
    <col min="16" max="19" width="3.7109375" style="1" customWidth="1"/>
  </cols>
  <sheetData>
    <row r="1" spans="2:19" ht="15.75" x14ac:dyDescent="0.25">
      <c r="B1" s="4"/>
      <c r="C1" s="4"/>
      <c r="D1" s="4"/>
      <c r="E1" s="4"/>
      <c r="F1" s="4"/>
      <c r="G1" s="4"/>
      <c r="H1" s="4"/>
      <c r="I1" s="5" t="s">
        <v>13</v>
      </c>
      <c r="J1" s="4"/>
      <c r="K1" s="4"/>
      <c r="L1" s="4"/>
      <c r="M1" s="4"/>
      <c r="N1" s="4"/>
      <c r="O1" s="4"/>
      <c r="P1" s="4"/>
      <c r="Q1" s="4"/>
      <c r="R1" s="4"/>
      <c r="S1" s="4"/>
    </row>
    <row r="2" spans="2:19" x14ac:dyDescent="0.2">
      <c r="B2" s="4"/>
      <c r="C2" s="4"/>
      <c r="D2" s="4"/>
      <c r="E2" s="4"/>
      <c r="F2" s="4"/>
      <c r="G2" s="4"/>
      <c r="H2" s="4"/>
      <c r="I2" s="4" t="s">
        <v>12</v>
      </c>
      <c r="J2" s="4"/>
      <c r="K2" s="4"/>
      <c r="L2" s="4"/>
      <c r="M2" s="4"/>
      <c r="N2" s="7" t="s">
        <v>14</v>
      </c>
      <c r="O2" s="58" t="s">
        <v>69</v>
      </c>
      <c r="P2" s="58"/>
      <c r="Q2" s="58"/>
      <c r="R2" s="58"/>
      <c r="S2" s="59"/>
    </row>
    <row r="3" spans="2:19" s="9" customFormat="1" ht="9" x14ac:dyDescent="0.15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7" t="s">
        <v>15</v>
      </c>
      <c r="O3" s="8">
        <v>1</v>
      </c>
      <c r="P3" s="8" t="s">
        <v>16</v>
      </c>
      <c r="Q3" s="58">
        <v>5</v>
      </c>
      <c r="R3" s="58"/>
      <c r="S3" s="59"/>
    </row>
    <row r="4" spans="2:19" s="9" customFormat="1" ht="17.25" customHeight="1" x14ac:dyDescent="0.15">
      <c r="B4" s="7" t="s">
        <v>21</v>
      </c>
      <c r="C4" s="58" t="s">
        <v>115</v>
      </c>
      <c r="D4" s="59"/>
      <c r="E4" s="6"/>
      <c r="F4" s="60" t="s">
        <v>22</v>
      </c>
      <c r="G4" s="61"/>
      <c r="H4" s="58" t="s">
        <v>116</v>
      </c>
      <c r="I4" s="58"/>
      <c r="J4" s="58"/>
      <c r="K4" s="59"/>
      <c r="L4" s="48"/>
      <c r="M4" s="6"/>
      <c r="N4" s="49" t="s">
        <v>17</v>
      </c>
      <c r="O4" s="62" t="s">
        <v>109</v>
      </c>
      <c r="P4" s="62"/>
      <c r="Q4" s="62"/>
      <c r="R4" s="62"/>
      <c r="S4" s="63"/>
    </row>
    <row r="5" spans="2:19" s="9" customFormat="1" ht="9" x14ac:dyDescent="0.15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7" t="s">
        <v>18</v>
      </c>
      <c r="O5" s="14" t="s">
        <v>70</v>
      </c>
      <c r="P5" s="15" t="s">
        <v>19</v>
      </c>
      <c r="Q5" s="15">
        <v>1</v>
      </c>
      <c r="R5" s="15"/>
      <c r="S5" s="16"/>
    </row>
    <row r="6" spans="2:19" s="9" customFormat="1" ht="9" x14ac:dyDescent="0.15">
      <c r="B6" s="7" t="s">
        <v>20</v>
      </c>
      <c r="C6" s="58" t="s">
        <v>35</v>
      </c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9"/>
    </row>
    <row r="7" spans="2:19" ht="13.5" thickBot="1" x14ac:dyDescent="0.25"/>
    <row r="8" spans="2:19" x14ac:dyDescent="0.2">
      <c r="B8" s="64" t="s">
        <v>23</v>
      </c>
      <c r="C8" s="66" t="s">
        <v>0</v>
      </c>
      <c r="D8" s="66" t="s">
        <v>1</v>
      </c>
      <c r="E8" s="66" t="s">
        <v>2</v>
      </c>
      <c r="F8" s="66" t="s">
        <v>3</v>
      </c>
      <c r="G8" s="66" t="s">
        <v>4</v>
      </c>
      <c r="H8" s="66" t="s">
        <v>5</v>
      </c>
      <c r="I8" s="66" t="s">
        <v>6</v>
      </c>
      <c r="J8" s="66" t="s">
        <v>7</v>
      </c>
      <c r="K8" s="66" t="s">
        <v>8</v>
      </c>
      <c r="L8" s="66" t="s">
        <v>107</v>
      </c>
      <c r="M8" s="66" t="s">
        <v>9</v>
      </c>
      <c r="N8" s="66" t="s">
        <v>10</v>
      </c>
      <c r="O8" s="68" t="s">
        <v>11</v>
      </c>
      <c r="P8" s="69"/>
      <c r="Q8" s="69"/>
      <c r="R8" s="69"/>
      <c r="S8" s="70"/>
    </row>
    <row r="9" spans="2:19" s="2" customFormat="1" ht="56.25" x14ac:dyDescent="0.2">
      <c r="B9" s="65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18" t="s">
        <v>117</v>
      </c>
      <c r="P9" s="18" t="s">
        <v>2</v>
      </c>
      <c r="Q9" s="18" t="s">
        <v>4</v>
      </c>
      <c r="R9" s="18" t="s">
        <v>7</v>
      </c>
      <c r="S9" s="3" t="s">
        <v>8</v>
      </c>
    </row>
    <row r="10" spans="2:19" ht="22.5" x14ac:dyDescent="0.2">
      <c r="B10" s="50" t="s">
        <v>31</v>
      </c>
      <c r="C10" s="19" t="s">
        <v>25</v>
      </c>
      <c r="D10" s="19" t="s">
        <v>32</v>
      </c>
      <c r="E10" s="13">
        <v>8</v>
      </c>
      <c r="F10" s="13" t="s">
        <v>41</v>
      </c>
      <c r="G10" s="13">
        <v>1</v>
      </c>
      <c r="H10" s="13" t="s">
        <v>66</v>
      </c>
      <c r="I10" s="13" t="s">
        <v>64</v>
      </c>
      <c r="J10" s="13">
        <v>2</v>
      </c>
      <c r="K10" s="10">
        <f>E10*G10*J10</f>
        <v>16</v>
      </c>
      <c r="L10" s="47">
        <v>32</v>
      </c>
      <c r="M10" s="13"/>
      <c r="N10" s="13"/>
      <c r="O10" s="13"/>
      <c r="P10" s="13"/>
      <c r="Q10" s="13"/>
      <c r="R10" s="13"/>
      <c r="S10" s="51">
        <f t="shared" ref="S10:S21" si="0">P10*Q10*R10</f>
        <v>0</v>
      </c>
    </row>
    <row r="11" spans="2:19" ht="33.75" x14ac:dyDescent="0.2">
      <c r="B11" s="52" t="s">
        <v>24</v>
      </c>
      <c r="C11" s="72" t="s">
        <v>26</v>
      </c>
      <c r="D11" s="72" t="s">
        <v>32</v>
      </c>
      <c r="E11" s="13">
        <v>8</v>
      </c>
      <c r="F11" s="13" t="s">
        <v>106</v>
      </c>
      <c r="G11" s="13">
        <v>5</v>
      </c>
      <c r="H11" s="13" t="s">
        <v>67</v>
      </c>
      <c r="I11" s="13" t="s">
        <v>68</v>
      </c>
      <c r="J11" s="13">
        <v>7</v>
      </c>
      <c r="K11" s="10">
        <f t="shared" ref="K11:K42" si="1">E11*G11*J11</f>
        <v>280</v>
      </c>
      <c r="L11" s="47">
        <v>15</v>
      </c>
      <c r="M11" s="13" t="s">
        <v>119</v>
      </c>
      <c r="N11" s="13" t="s">
        <v>110</v>
      </c>
      <c r="O11" s="13" t="s">
        <v>111</v>
      </c>
      <c r="P11" s="13">
        <f>E11</f>
        <v>8</v>
      </c>
      <c r="Q11" s="13">
        <v>4</v>
      </c>
      <c r="R11" s="13">
        <v>2</v>
      </c>
      <c r="S11" s="53">
        <f t="shared" si="0"/>
        <v>64</v>
      </c>
    </row>
    <row r="12" spans="2:19" ht="33.75" x14ac:dyDescent="0.2">
      <c r="B12" s="54" t="s">
        <v>30</v>
      </c>
      <c r="C12" s="73"/>
      <c r="D12" s="73"/>
      <c r="E12" s="13">
        <v>8</v>
      </c>
      <c r="F12" s="13" t="s">
        <v>36</v>
      </c>
      <c r="G12" s="13">
        <v>6</v>
      </c>
      <c r="H12" s="13" t="s">
        <v>65</v>
      </c>
      <c r="I12" s="13" t="s">
        <v>68</v>
      </c>
      <c r="J12" s="13">
        <v>9</v>
      </c>
      <c r="K12" s="10">
        <f t="shared" si="1"/>
        <v>432</v>
      </c>
      <c r="L12" s="47">
        <v>5</v>
      </c>
      <c r="M12" s="13" t="s">
        <v>108</v>
      </c>
      <c r="N12" s="13" t="s">
        <v>110</v>
      </c>
      <c r="O12" s="13" t="s">
        <v>111</v>
      </c>
      <c r="P12" s="13">
        <f>E12</f>
        <v>8</v>
      </c>
      <c r="Q12" s="13">
        <v>4</v>
      </c>
      <c r="R12" s="13">
        <v>2</v>
      </c>
      <c r="S12" s="53">
        <f t="shared" si="0"/>
        <v>64</v>
      </c>
    </row>
    <row r="13" spans="2:19" ht="22.5" customHeight="1" x14ac:dyDescent="0.2">
      <c r="B13" s="71" t="s">
        <v>29</v>
      </c>
      <c r="C13" s="73"/>
      <c r="D13" s="73"/>
      <c r="E13" s="13">
        <v>8</v>
      </c>
      <c r="F13" s="13" t="s">
        <v>37</v>
      </c>
      <c r="G13" s="13">
        <v>1</v>
      </c>
      <c r="H13" s="13" t="s">
        <v>68</v>
      </c>
      <c r="I13" s="13" t="s">
        <v>68</v>
      </c>
      <c r="J13" s="13">
        <v>10</v>
      </c>
      <c r="K13" s="10">
        <f t="shared" si="1"/>
        <v>80</v>
      </c>
      <c r="L13" s="47">
        <v>27</v>
      </c>
      <c r="M13" s="13"/>
      <c r="N13" s="13"/>
      <c r="O13" s="13"/>
      <c r="P13" s="13"/>
      <c r="Q13" s="13"/>
      <c r="R13" s="13"/>
      <c r="S13" s="53">
        <f t="shared" si="0"/>
        <v>0</v>
      </c>
    </row>
    <row r="14" spans="2:19" ht="22.5" x14ac:dyDescent="0.2">
      <c r="B14" s="71"/>
      <c r="C14" s="73"/>
      <c r="D14" s="78"/>
      <c r="E14" s="13">
        <v>8</v>
      </c>
      <c r="F14" s="13" t="s">
        <v>38</v>
      </c>
      <c r="G14" s="13">
        <v>8</v>
      </c>
      <c r="H14" s="13" t="s">
        <v>65</v>
      </c>
      <c r="I14" s="13" t="s">
        <v>68</v>
      </c>
      <c r="J14" s="13">
        <v>9</v>
      </c>
      <c r="K14" s="10">
        <f t="shared" si="1"/>
        <v>576</v>
      </c>
      <c r="L14" s="47">
        <v>1</v>
      </c>
      <c r="M14" s="13" t="s">
        <v>118</v>
      </c>
      <c r="N14" s="13" t="s">
        <v>110</v>
      </c>
      <c r="O14" s="13" t="s">
        <v>111</v>
      </c>
      <c r="P14" s="13">
        <f>E14</f>
        <v>8</v>
      </c>
      <c r="Q14" s="13">
        <v>4</v>
      </c>
      <c r="R14" s="13">
        <v>2</v>
      </c>
      <c r="S14" s="53">
        <f t="shared" si="0"/>
        <v>64</v>
      </c>
    </row>
    <row r="15" spans="2:19" ht="33.75" x14ac:dyDescent="0.2">
      <c r="B15" s="71"/>
      <c r="C15" s="73"/>
      <c r="D15" s="72" t="s">
        <v>33</v>
      </c>
      <c r="E15" s="13">
        <v>7</v>
      </c>
      <c r="F15" s="13" t="s">
        <v>106</v>
      </c>
      <c r="G15" s="13">
        <v>5</v>
      </c>
      <c r="H15" s="13" t="s">
        <v>67</v>
      </c>
      <c r="I15" s="13" t="s">
        <v>68</v>
      </c>
      <c r="J15" s="13">
        <v>7</v>
      </c>
      <c r="K15" s="10">
        <f t="shared" si="1"/>
        <v>245</v>
      </c>
      <c r="L15" s="47">
        <v>18</v>
      </c>
      <c r="M15" s="13" t="s">
        <v>119</v>
      </c>
      <c r="N15" s="13" t="s">
        <v>110</v>
      </c>
      <c r="O15" s="13" t="s">
        <v>111</v>
      </c>
      <c r="P15" s="13">
        <f>E15</f>
        <v>7</v>
      </c>
      <c r="Q15" s="13">
        <v>4</v>
      </c>
      <c r="R15" s="13">
        <v>2</v>
      </c>
      <c r="S15" s="53">
        <f t="shared" si="0"/>
        <v>56</v>
      </c>
    </row>
    <row r="16" spans="2:19" ht="33.75" x14ac:dyDescent="0.2">
      <c r="B16" s="71"/>
      <c r="C16" s="73"/>
      <c r="D16" s="73"/>
      <c r="E16" s="13">
        <v>7</v>
      </c>
      <c r="F16" s="13" t="s">
        <v>36</v>
      </c>
      <c r="G16" s="13">
        <v>6</v>
      </c>
      <c r="H16" s="13" t="s">
        <v>65</v>
      </c>
      <c r="I16" s="13" t="s">
        <v>68</v>
      </c>
      <c r="J16" s="13">
        <v>9</v>
      </c>
      <c r="K16" s="10">
        <f t="shared" si="1"/>
        <v>378</v>
      </c>
      <c r="L16" s="47">
        <v>6</v>
      </c>
      <c r="M16" s="13" t="s">
        <v>108</v>
      </c>
      <c r="N16" s="13" t="s">
        <v>110</v>
      </c>
      <c r="O16" s="13" t="s">
        <v>111</v>
      </c>
      <c r="P16" s="13">
        <f>E16</f>
        <v>7</v>
      </c>
      <c r="Q16" s="13">
        <v>4</v>
      </c>
      <c r="R16" s="13">
        <v>2</v>
      </c>
      <c r="S16" s="53">
        <f t="shared" si="0"/>
        <v>56</v>
      </c>
    </row>
    <row r="17" spans="2:19" ht="22.5" x14ac:dyDescent="0.2">
      <c r="B17" s="52"/>
      <c r="C17" s="73"/>
      <c r="D17" s="73"/>
      <c r="E17" s="13">
        <v>7</v>
      </c>
      <c r="F17" s="13" t="s">
        <v>37</v>
      </c>
      <c r="G17" s="13">
        <v>1</v>
      </c>
      <c r="H17" s="13" t="s">
        <v>68</v>
      </c>
      <c r="I17" s="13" t="s">
        <v>68</v>
      </c>
      <c r="J17" s="13">
        <v>10</v>
      </c>
      <c r="K17" s="10">
        <f t="shared" si="1"/>
        <v>70</v>
      </c>
      <c r="L17" s="47">
        <v>28</v>
      </c>
      <c r="M17" s="13"/>
      <c r="N17" s="13"/>
      <c r="O17" s="13"/>
      <c r="P17" s="13"/>
      <c r="Q17" s="13"/>
      <c r="R17" s="13"/>
      <c r="S17" s="53">
        <f t="shared" si="0"/>
        <v>0</v>
      </c>
    </row>
    <row r="18" spans="2:19" ht="22.5" x14ac:dyDescent="0.2">
      <c r="B18" s="52"/>
      <c r="C18" s="73"/>
      <c r="D18" s="78"/>
      <c r="E18" s="13">
        <v>7</v>
      </c>
      <c r="F18" s="13" t="s">
        <v>38</v>
      </c>
      <c r="G18" s="13">
        <v>8</v>
      </c>
      <c r="H18" s="13" t="s">
        <v>65</v>
      </c>
      <c r="I18" s="13" t="s">
        <v>68</v>
      </c>
      <c r="J18" s="13">
        <v>9</v>
      </c>
      <c r="K18" s="10">
        <f t="shared" si="1"/>
        <v>504</v>
      </c>
      <c r="L18" s="47">
        <v>2</v>
      </c>
      <c r="M18" s="13" t="s">
        <v>118</v>
      </c>
      <c r="N18" s="13" t="s">
        <v>110</v>
      </c>
      <c r="O18" s="13" t="s">
        <v>111</v>
      </c>
      <c r="P18" s="13">
        <f>E18</f>
        <v>7</v>
      </c>
      <c r="Q18" s="13">
        <v>4</v>
      </c>
      <c r="R18" s="13">
        <v>2</v>
      </c>
      <c r="S18" s="53">
        <f t="shared" si="0"/>
        <v>56</v>
      </c>
    </row>
    <row r="19" spans="2:19" ht="33.75" x14ac:dyDescent="0.2">
      <c r="B19" s="52"/>
      <c r="C19" s="73"/>
      <c r="D19" s="72" t="s">
        <v>34</v>
      </c>
      <c r="E19" s="13">
        <v>5</v>
      </c>
      <c r="F19" s="13" t="s">
        <v>106</v>
      </c>
      <c r="G19" s="13">
        <v>5</v>
      </c>
      <c r="H19" s="13" t="s">
        <v>67</v>
      </c>
      <c r="I19" s="13" t="s">
        <v>68</v>
      </c>
      <c r="J19" s="13">
        <v>7</v>
      </c>
      <c r="K19" s="10">
        <f t="shared" si="1"/>
        <v>175</v>
      </c>
      <c r="L19" s="47">
        <v>24</v>
      </c>
      <c r="M19" s="13" t="s">
        <v>119</v>
      </c>
      <c r="N19" s="13" t="s">
        <v>110</v>
      </c>
      <c r="O19" s="13" t="s">
        <v>111</v>
      </c>
      <c r="P19" s="13">
        <f>E19</f>
        <v>5</v>
      </c>
      <c r="Q19" s="13">
        <v>4</v>
      </c>
      <c r="R19" s="13">
        <v>2</v>
      </c>
      <c r="S19" s="53">
        <f t="shared" si="0"/>
        <v>40</v>
      </c>
    </row>
    <row r="20" spans="2:19" ht="33.75" x14ac:dyDescent="0.2">
      <c r="B20" s="11"/>
      <c r="C20" s="73"/>
      <c r="D20" s="73"/>
      <c r="E20" s="13">
        <v>5</v>
      </c>
      <c r="F20" s="13" t="s">
        <v>36</v>
      </c>
      <c r="G20" s="13">
        <v>6</v>
      </c>
      <c r="H20" s="13" t="s">
        <v>65</v>
      </c>
      <c r="I20" s="13" t="s">
        <v>68</v>
      </c>
      <c r="J20" s="13">
        <v>9</v>
      </c>
      <c r="K20" s="10">
        <f t="shared" si="1"/>
        <v>270</v>
      </c>
      <c r="L20" s="47">
        <v>17</v>
      </c>
      <c r="M20" s="13" t="s">
        <v>108</v>
      </c>
      <c r="N20" s="13" t="s">
        <v>110</v>
      </c>
      <c r="O20" s="13" t="s">
        <v>111</v>
      </c>
      <c r="P20" s="13">
        <f>E20</f>
        <v>5</v>
      </c>
      <c r="Q20" s="13">
        <v>4</v>
      </c>
      <c r="R20" s="13">
        <v>2</v>
      </c>
      <c r="S20" s="53">
        <f t="shared" si="0"/>
        <v>40</v>
      </c>
    </row>
    <row r="21" spans="2:19" ht="22.5" x14ac:dyDescent="0.2">
      <c r="B21" s="11"/>
      <c r="C21" s="73"/>
      <c r="D21" s="73"/>
      <c r="E21" s="13">
        <v>5</v>
      </c>
      <c r="F21" s="13" t="s">
        <v>37</v>
      </c>
      <c r="G21" s="13">
        <v>1</v>
      </c>
      <c r="H21" s="13" t="s">
        <v>68</v>
      </c>
      <c r="I21" s="13" t="s">
        <v>68</v>
      </c>
      <c r="J21" s="13">
        <v>10</v>
      </c>
      <c r="K21" s="10">
        <f t="shared" si="1"/>
        <v>50</v>
      </c>
      <c r="L21" s="47">
        <v>31</v>
      </c>
      <c r="M21" s="13"/>
      <c r="N21" s="13"/>
      <c r="O21" s="13"/>
      <c r="P21" s="13"/>
      <c r="Q21" s="13"/>
      <c r="R21" s="13"/>
      <c r="S21" s="53">
        <f t="shared" si="0"/>
        <v>0</v>
      </c>
    </row>
    <row r="22" spans="2:19" ht="22.5" x14ac:dyDescent="0.2">
      <c r="B22" s="11"/>
      <c r="C22" s="78"/>
      <c r="D22" s="78"/>
      <c r="E22" s="13">
        <v>5</v>
      </c>
      <c r="F22" s="13" t="s">
        <v>38</v>
      </c>
      <c r="G22" s="13">
        <v>8</v>
      </c>
      <c r="H22" s="13" t="s">
        <v>65</v>
      </c>
      <c r="I22" s="13" t="s">
        <v>68</v>
      </c>
      <c r="J22" s="13">
        <v>9</v>
      </c>
      <c r="K22" s="10">
        <f t="shared" si="1"/>
        <v>360</v>
      </c>
      <c r="L22" s="47">
        <v>7</v>
      </c>
      <c r="M22" s="13" t="s">
        <v>118</v>
      </c>
      <c r="N22" s="13" t="s">
        <v>110</v>
      </c>
      <c r="O22" s="13" t="s">
        <v>111</v>
      </c>
      <c r="P22" s="13">
        <f>E22</f>
        <v>5</v>
      </c>
      <c r="Q22" s="13">
        <v>4</v>
      </c>
      <c r="R22" s="13">
        <v>2</v>
      </c>
      <c r="S22" s="53">
        <f t="shared" ref="S22:S42" si="2">P22*Q22*R22</f>
        <v>40</v>
      </c>
    </row>
    <row r="23" spans="2:19" ht="22.5" x14ac:dyDescent="0.2">
      <c r="B23" s="11"/>
      <c r="C23" s="75" t="s">
        <v>27</v>
      </c>
      <c r="D23" s="72" t="s">
        <v>32</v>
      </c>
      <c r="E23" s="13">
        <v>8</v>
      </c>
      <c r="F23" s="13" t="s">
        <v>61</v>
      </c>
      <c r="G23" s="13">
        <v>5</v>
      </c>
      <c r="H23" s="13" t="s">
        <v>65</v>
      </c>
      <c r="I23" s="13" t="s">
        <v>73</v>
      </c>
      <c r="J23" s="13">
        <v>7</v>
      </c>
      <c r="K23" s="10">
        <f t="shared" si="1"/>
        <v>280</v>
      </c>
      <c r="L23" s="47">
        <v>15</v>
      </c>
      <c r="M23" s="13" t="s">
        <v>113</v>
      </c>
      <c r="N23" s="13" t="s">
        <v>110</v>
      </c>
      <c r="O23" s="13" t="s">
        <v>111</v>
      </c>
      <c r="P23" s="13">
        <f>E23</f>
        <v>8</v>
      </c>
      <c r="Q23" s="13">
        <v>3</v>
      </c>
      <c r="R23" s="13">
        <v>4</v>
      </c>
      <c r="S23" s="53">
        <f t="shared" si="2"/>
        <v>96</v>
      </c>
    </row>
    <row r="24" spans="2:19" ht="33.75" x14ac:dyDescent="0.2">
      <c r="B24" s="11"/>
      <c r="C24" s="76"/>
      <c r="D24" s="73"/>
      <c r="E24" s="13">
        <v>8</v>
      </c>
      <c r="F24" s="13" t="s">
        <v>60</v>
      </c>
      <c r="G24" s="13">
        <v>5</v>
      </c>
      <c r="H24" s="13" t="s">
        <v>65</v>
      </c>
      <c r="I24" s="13" t="s">
        <v>68</v>
      </c>
      <c r="J24" s="13">
        <v>9</v>
      </c>
      <c r="K24" s="10">
        <f t="shared" si="1"/>
        <v>360</v>
      </c>
      <c r="L24" s="47">
        <v>8</v>
      </c>
      <c r="M24" s="13" t="s">
        <v>113</v>
      </c>
      <c r="N24" s="13" t="s">
        <v>110</v>
      </c>
      <c r="O24" s="13" t="s">
        <v>111</v>
      </c>
      <c r="P24" s="13">
        <f>E24</f>
        <v>8</v>
      </c>
      <c r="Q24" s="13">
        <v>3</v>
      </c>
      <c r="R24" s="13">
        <v>4</v>
      </c>
      <c r="S24" s="53">
        <f t="shared" si="2"/>
        <v>96</v>
      </c>
    </row>
    <row r="25" spans="2:19" ht="33.75" x14ac:dyDescent="0.2">
      <c r="B25" s="11"/>
      <c r="C25" s="76"/>
      <c r="D25" s="73"/>
      <c r="E25" s="13">
        <v>8</v>
      </c>
      <c r="F25" s="13" t="s">
        <v>59</v>
      </c>
      <c r="G25" s="13">
        <v>5</v>
      </c>
      <c r="H25" s="13" t="s">
        <v>65</v>
      </c>
      <c r="I25" s="13" t="s">
        <v>68</v>
      </c>
      <c r="J25" s="13">
        <v>9</v>
      </c>
      <c r="K25" s="10">
        <f t="shared" si="1"/>
        <v>360</v>
      </c>
      <c r="L25" s="47">
        <v>8</v>
      </c>
      <c r="M25" s="13" t="s">
        <v>114</v>
      </c>
      <c r="N25" s="13" t="s">
        <v>110</v>
      </c>
      <c r="O25" s="13" t="s">
        <v>111</v>
      </c>
      <c r="P25" s="13">
        <f>E25</f>
        <v>8</v>
      </c>
      <c r="Q25" s="13">
        <v>3</v>
      </c>
      <c r="R25" s="13">
        <v>2</v>
      </c>
      <c r="S25" s="53">
        <f t="shared" si="2"/>
        <v>48</v>
      </c>
    </row>
    <row r="26" spans="2:19" ht="22.5" x14ac:dyDescent="0.2">
      <c r="B26" s="11"/>
      <c r="C26" s="76"/>
      <c r="D26" s="73"/>
      <c r="E26" s="13">
        <v>8</v>
      </c>
      <c r="F26" s="13" t="s">
        <v>40</v>
      </c>
      <c r="G26" s="13">
        <v>7</v>
      </c>
      <c r="H26" s="13" t="s">
        <v>65</v>
      </c>
      <c r="I26" s="13" t="s">
        <v>68</v>
      </c>
      <c r="J26" s="13">
        <v>9</v>
      </c>
      <c r="K26" s="10">
        <f t="shared" si="1"/>
        <v>504</v>
      </c>
      <c r="L26" s="47">
        <v>2</v>
      </c>
      <c r="M26" s="13" t="s">
        <v>112</v>
      </c>
      <c r="N26" s="13" t="s">
        <v>110</v>
      </c>
      <c r="O26" s="13" t="s">
        <v>111</v>
      </c>
      <c r="P26" s="13">
        <f>E26</f>
        <v>8</v>
      </c>
      <c r="Q26" s="13">
        <v>4</v>
      </c>
      <c r="R26" s="13">
        <v>3</v>
      </c>
      <c r="S26" s="53">
        <f>P26*Q26*R26</f>
        <v>96</v>
      </c>
    </row>
    <row r="27" spans="2:19" ht="22.5" x14ac:dyDescent="0.2">
      <c r="B27" s="11"/>
      <c r="C27" s="76"/>
      <c r="D27" s="78"/>
      <c r="E27" s="13">
        <v>8</v>
      </c>
      <c r="F27" s="13" t="s">
        <v>39</v>
      </c>
      <c r="G27" s="13">
        <v>6</v>
      </c>
      <c r="H27" s="13" t="s">
        <v>72</v>
      </c>
      <c r="I27" s="13" t="s">
        <v>71</v>
      </c>
      <c r="J27" s="13">
        <v>2</v>
      </c>
      <c r="K27" s="10">
        <f t="shared" si="1"/>
        <v>96</v>
      </c>
      <c r="L27" s="47">
        <v>26</v>
      </c>
      <c r="M27" s="13"/>
      <c r="N27" s="13"/>
      <c r="O27" s="13"/>
      <c r="P27" s="13"/>
      <c r="Q27" s="13"/>
      <c r="R27" s="13"/>
      <c r="S27" s="53">
        <f t="shared" si="2"/>
        <v>0</v>
      </c>
    </row>
    <row r="28" spans="2:19" ht="22.5" x14ac:dyDescent="0.2">
      <c r="B28" s="11"/>
      <c r="C28" s="76"/>
      <c r="D28" s="72" t="s">
        <v>33</v>
      </c>
      <c r="E28" s="13">
        <v>7</v>
      </c>
      <c r="F28" s="13" t="s">
        <v>61</v>
      </c>
      <c r="G28" s="13">
        <v>5</v>
      </c>
      <c r="H28" s="13" t="s">
        <v>65</v>
      </c>
      <c r="I28" s="13" t="s">
        <v>73</v>
      </c>
      <c r="J28" s="13">
        <v>7</v>
      </c>
      <c r="K28" s="10">
        <f t="shared" si="1"/>
        <v>245</v>
      </c>
      <c r="L28" s="47">
        <v>18</v>
      </c>
      <c r="M28" s="13" t="s">
        <v>113</v>
      </c>
      <c r="N28" s="13" t="s">
        <v>110</v>
      </c>
      <c r="O28" s="13" t="s">
        <v>111</v>
      </c>
      <c r="P28" s="13">
        <f>E28</f>
        <v>7</v>
      </c>
      <c r="Q28" s="13">
        <v>3</v>
      </c>
      <c r="R28" s="13">
        <v>4</v>
      </c>
      <c r="S28" s="53">
        <f t="shared" si="2"/>
        <v>84</v>
      </c>
    </row>
    <row r="29" spans="2:19" ht="33.75" x14ac:dyDescent="0.2">
      <c r="B29" s="11"/>
      <c r="C29" s="76"/>
      <c r="D29" s="73"/>
      <c r="E29" s="13">
        <v>7</v>
      </c>
      <c r="F29" s="13" t="s">
        <v>60</v>
      </c>
      <c r="G29" s="13">
        <v>5</v>
      </c>
      <c r="H29" s="13" t="s">
        <v>65</v>
      </c>
      <c r="I29" s="13" t="s">
        <v>68</v>
      </c>
      <c r="J29" s="13">
        <v>9</v>
      </c>
      <c r="K29" s="10">
        <f t="shared" si="1"/>
        <v>315</v>
      </c>
      <c r="L29" s="47">
        <v>10</v>
      </c>
      <c r="M29" s="13" t="s">
        <v>113</v>
      </c>
      <c r="N29" s="13" t="s">
        <v>110</v>
      </c>
      <c r="O29" s="13" t="s">
        <v>111</v>
      </c>
      <c r="P29" s="13">
        <f>E29</f>
        <v>7</v>
      </c>
      <c r="Q29" s="13">
        <v>3</v>
      </c>
      <c r="R29" s="13">
        <v>4</v>
      </c>
      <c r="S29" s="53">
        <f t="shared" si="2"/>
        <v>84</v>
      </c>
    </row>
    <row r="30" spans="2:19" ht="33.75" x14ac:dyDescent="0.2">
      <c r="B30" s="11"/>
      <c r="C30" s="76"/>
      <c r="D30" s="73"/>
      <c r="E30" s="13">
        <v>7</v>
      </c>
      <c r="F30" s="13" t="s">
        <v>59</v>
      </c>
      <c r="G30" s="13">
        <v>5</v>
      </c>
      <c r="H30" s="13" t="s">
        <v>65</v>
      </c>
      <c r="I30" s="13" t="s">
        <v>68</v>
      </c>
      <c r="J30" s="13">
        <v>9</v>
      </c>
      <c r="K30" s="10">
        <f t="shared" si="1"/>
        <v>315</v>
      </c>
      <c r="L30" s="47">
        <v>10</v>
      </c>
      <c r="M30" s="13" t="s">
        <v>114</v>
      </c>
      <c r="N30" s="13" t="s">
        <v>110</v>
      </c>
      <c r="O30" s="13" t="s">
        <v>111</v>
      </c>
      <c r="P30" s="13">
        <f>E30</f>
        <v>7</v>
      </c>
      <c r="Q30" s="13">
        <v>3</v>
      </c>
      <c r="R30" s="13">
        <v>2</v>
      </c>
      <c r="S30" s="53">
        <f>P30*Q30*R30</f>
        <v>42</v>
      </c>
    </row>
    <row r="31" spans="2:19" ht="22.5" x14ac:dyDescent="0.2">
      <c r="B31" s="11"/>
      <c r="C31" s="76"/>
      <c r="D31" s="73"/>
      <c r="E31" s="13">
        <v>7</v>
      </c>
      <c r="F31" s="13" t="s">
        <v>40</v>
      </c>
      <c r="G31" s="13">
        <v>7</v>
      </c>
      <c r="H31" s="13" t="s">
        <v>65</v>
      </c>
      <c r="I31" s="13" t="s">
        <v>68</v>
      </c>
      <c r="J31" s="13">
        <v>9</v>
      </c>
      <c r="K31" s="10">
        <f t="shared" si="1"/>
        <v>441</v>
      </c>
      <c r="L31" s="47">
        <v>4</v>
      </c>
      <c r="M31" s="13" t="s">
        <v>112</v>
      </c>
      <c r="N31" s="13" t="s">
        <v>110</v>
      </c>
      <c r="O31" s="13" t="s">
        <v>111</v>
      </c>
      <c r="P31" s="13">
        <f>E31</f>
        <v>7</v>
      </c>
      <c r="Q31" s="13">
        <v>4</v>
      </c>
      <c r="R31" s="13">
        <v>3</v>
      </c>
      <c r="S31" s="53">
        <f>P31*Q31*R31</f>
        <v>84</v>
      </c>
    </row>
    <row r="32" spans="2:19" ht="22.5" x14ac:dyDescent="0.2">
      <c r="B32" s="11"/>
      <c r="C32" s="76"/>
      <c r="D32" s="78"/>
      <c r="E32" s="13">
        <v>7</v>
      </c>
      <c r="F32" s="13" t="s">
        <v>39</v>
      </c>
      <c r="G32" s="13">
        <v>6</v>
      </c>
      <c r="H32" s="13" t="s">
        <v>72</v>
      </c>
      <c r="I32" s="13" t="s">
        <v>71</v>
      </c>
      <c r="J32" s="13">
        <v>2</v>
      </c>
      <c r="K32" s="10">
        <f t="shared" si="1"/>
        <v>84</v>
      </c>
      <c r="L32" s="47">
        <v>14</v>
      </c>
      <c r="M32" s="13"/>
      <c r="N32" s="13"/>
      <c r="O32" s="13"/>
      <c r="P32" s="13"/>
      <c r="Q32" s="13"/>
      <c r="R32" s="13"/>
      <c r="S32" s="53">
        <f t="shared" si="2"/>
        <v>0</v>
      </c>
    </row>
    <row r="33" spans="2:19" ht="22.5" x14ac:dyDescent="0.2">
      <c r="B33" s="11"/>
      <c r="C33" s="76"/>
      <c r="D33" s="72" t="s">
        <v>34</v>
      </c>
      <c r="E33" s="13">
        <v>5</v>
      </c>
      <c r="F33" s="13" t="s">
        <v>61</v>
      </c>
      <c r="G33" s="13">
        <v>5</v>
      </c>
      <c r="H33" s="13" t="s">
        <v>65</v>
      </c>
      <c r="I33" s="13" t="s">
        <v>73</v>
      </c>
      <c r="J33" s="13">
        <v>7</v>
      </c>
      <c r="K33" s="10">
        <f t="shared" si="1"/>
        <v>175</v>
      </c>
      <c r="L33" s="47">
        <v>24</v>
      </c>
      <c r="M33" s="13" t="s">
        <v>113</v>
      </c>
      <c r="N33" s="13" t="s">
        <v>110</v>
      </c>
      <c r="O33" s="13" t="s">
        <v>111</v>
      </c>
      <c r="P33" s="13">
        <f>E33</f>
        <v>5</v>
      </c>
      <c r="Q33" s="13">
        <v>3</v>
      </c>
      <c r="R33" s="13">
        <v>4</v>
      </c>
      <c r="S33" s="53">
        <f t="shared" si="2"/>
        <v>60</v>
      </c>
    </row>
    <row r="34" spans="2:19" ht="33.75" x14ac:dyDescent="0.2">
      <c r="B34" s="11"/>
      <c r="C34" s="76"/>
      <c r="D34" s="73"/>
      <c r="E34" s="13">
        <v>5</v>
      </c>
      <c r="F34" s="13" t="s">
        <v>60</v>
      </c>
      <c r="G34" s="13">
        <v>5</v>
      </c>
      <c r="H34" s="13" t="s">
        <v>65</v>
      </c>
      <c r="I34" s="13" t="s">
        <v>68</v>
      </c>
      <c r="J34" s="13">
        <v>9</v>
      </c>
      <c r="K34" s="10">
        <f t="shared" si="1"/>
        <v>225</v>
      </c>
      <c r="L34" s="47">
        <v>20</v>
      </c>
      <c r="M34" s="13" t="s">
        <v>113</v>
      </c>
      <c r="N34" s="13" t="s">
        <v>110</v>
      </c>
      <c r="O34" s="13" t="s">
        <v>111</v>
      </c>
      <c r="P34" s="13">
        <f>E34</f>
        <v>5</v>
      </c>
      <c r="Q34" s="13">
        <v>3</v>
      </c>
      <c r="R34" s="13">
        <v>4</v>
      </c>
      <c r="S34" s="53">
        <f t="shared" si="2"/>
        <v>60</v>
      </c>
    </row>
    <row r="35" spans="2:19" ht="33.75" x14ac:dyDescent="0.2">
      <c r="B35" s="11"/>
      <c r="C35" s="76"/>
      <c r="D35" s="73"/>
      <c r="E35" s="13">
        <v>5</v>
      </c>
      <c r="F35" s="13" t="s">
        <v>59</v>
      </c>
      <c r="G35" s="13">
        <v>5</v>
      </c>
      <c r="H35" s="13" t="s">
        <v>65</v>
      </c>
      <c r="I35" s="13" t="s">
        <v>68</v>
      </c>
      <c r="J35" s="13">
        <v>9</v>
      </c>
      <c r="K35" s="10">
        <f t="shared" si="1"/>
        <v>225</v>
      </c>
      <c r="L35" s="47">
        <v>20</v>
      </c>
      <c r="M35" s="13" t="s">
        <v>114</v>
      </c>
      <c r="N35" s="13" t="s">
        <v>110</v>
      </c>
      <c r="O35" s="13" t="s">
        <v>111</v>
      </c>
      <c r="P35" s="13">
        <f>E35</f>
        <v>5</v>
      </c>
      <c r="Q35" s="13">
        <v>3</v>
      </c>
      <c r="R35" s="13">
        <v>2</v>
      </c>
      <c r="S35" s="53">
        <f>P35*Q35*R35</f>
        <v>30</v>
      </c>
    </row>
    <row r="36" spans="2:19" ht="22.5" x14ac:dyDescent="0.2">
      <c r="B36" s="11"/>
      <c r="C36" s="76"/>
      <c r="D36" s="73"/>
      <c r="E36" s="13">
        <v>5</v>
      </c>
      <c r="F36" s="13" t="s">
        <v>40</v>
      </c>
      <c r="G36" s="13">
        <v>7</v>
      </c>
      <c r="H36" s="13" t="s">
        <v>65</v>
      </c>
      <c r="I36" s="13" t="s">
        <v>68</v>
      </c>
      <c r="J36" s="13">
        <v>9</v>
      </c>
      <c r="K36" s="10">
        <f t="shared" si="1"/>
        <v>315</v>
      </c>
      <c r="L36" s="47">
        <v>10</v>
      </c>
      <c r="M36" s="13" t="s">
        <v>112</v>
      </c>
      <c r="N36" s="13" t="s">
        <v>110</v>
      </c>
      <c r="O36" s="13" t="s">
        <v>111</v>
      </c>
      <c r="P36" s="13">
        <f>E36</f>
        <v>5</v>
      </c>
      <c r="Q36" s="13">
        <v>4</v>
      </c>
      <c r="R36" s="13">
        <v>3</v>
      </c>
      <c r="S36" s="53">
        <f>P36*Q36*R36</f>
        <v>60</v>
      </c>
    </row>
    <row r="37" spans="2:19" ht="22.5" x14ac:dyDescent="0.2">
      <c r="B37" s="11"/>
      <c r="C37" s="77"/>
      <c r="D37" s="78"/>
      <c r="E37" s="13">
        <v>5</v>
      </c>
      <c r="F37" s="13" t="s">
        <v>39</v>
      </c>
      <c r="G37" s="13">
        <v>6</v>
      </c>
      <c r="H37" s="13" t="s">
        <v>72</v>
      </c>
      <c r="I37" s="13" t="s">
        <v>71</v>
      </c>
      <c r="J37" s="13">
        <v>2</v>
      </c>
      <c r="K37" s="10">
        <f t="shared" si="1"/>
        <v>60</v>
      </c>
      <c r="L37" s="47">
        <v>29</v>
      </c>
      <c r="M37" s="13"/>
      <c r="N37" s="13"/>
      <c r="O37" s="13"/>
      <c r="P37" s="13"/>
      <c r="Q37" s="13"/>
      <c r="R37" s="13"/>
      <c r="S37" s="53">
        <f t="shared" si="2"/>
        <v>0</v>
      </c>
    </row>
    <row r="38" spans="2:19" ht="22.5" x14ac:dyDescent="0.2">
      <c r="B38" s="11"/>
      <c r="C38" s="72" t="s">
        <v>28</v>
      </c>
      <c r="D38" s="72" t="s">
        <v>34</v>
      </c>
      <c r="E38" s="13">
        <v>5</v>
      </c>
      <c r="F38" s="13" t="s">
        <v>61</v>
      </c>
      <c r="G38" s="13">
        <v>4</v>
      </c>
      <c r="H38" s="13" t="s">
        <v>65</v>
      </c>
      <c r="I38" s="13" t="s">
        <v>73</v>
      </c>
      <c r="J38" s="13">
        <v>7</v>
      </c>
      <c r="K38" s="10">
        <f t="shared" si="1"/>
        <v>140</v>
      </c>
      <c r="L38" s="47">
        <v>25</v>
      </c>
      <c r="M38" s="13" t="s">
        <v>113</v>
      </c>
      <c r="N38" s="13" t="s">
        <v>110</v>
      </c>
      <c r="O38" s="13" t="s">
        <v>111</v>
      </c>
      <c r="P38" s="13">
        <f>E38</f>
        <v>5</v>
      </c>
      <c r="Q38" s="13">
        <v>3</v>
      </c>
      <c r="R38" s="13">
        <v>4</v>
      </c>
      <c r="S38" s="53">
        <f t="shared" si="2"/>
        <v>60</v>
      </c>
    </row>
    <row r="39" spans="2:19" ht="33.75" x14ac:dyDescent="0.2">
      <c r="B39" s="11"/>
      <c r="C39" s="73"/>
      <c r="D39" s="73"/>
      <c r="E39" s="13">
        <v>5</v>
      </c>
      <c r="F39" s="13" t="s">
        <v>60</v>
      </c>
      <c r="G39" s="13">
        <v>5</v>
      </c>
      <c r="H39" s="13" t="s">
        <v>65</v>
      </c>
      <c r="I39" s="13" t="s">
        <v>68</v>
      </c>
      <c r="J39" s="13">
        <v>9</v>
      </c>
      <c r="K39" s="10">
        <f t="shared" si="1"/>
        <v>225</v>
      </c>
      <c r="L39" s="47">
        <v>20</v>
      </c>
      <c r="M39" s="13" t="s">
        <v>113</v>
      </c>
      <c r="N39" s="13" t="s">
        <v>110</v>
      </c>
      <c r="O39" s="13" t="s">
        <v>111</v>
      </c>
      <c r="P39" s="13">
        <f>E39</f>
        <v>5</v>
      </c>
      <c r="Q39" s="13">
        <v>3</v>
      </c>
      <c r="R39" s="13">
        <v>4</v>
      </c>
      <c r="S39" s="53">
        <f t="shared" si="2"/>
        <v>60</v>
      </c>
    </row>
    <row r="40" spans="2:19" ht="33.75" x14ac:dyDescent="0.2">
      <c r="B40" s="11"/>
      <c r="C40" s="73"/>
      <c r="D40" s="73"/>
      <c r="E40" s="13">
        <v>5</v>
      </c>
      <c r="F40" s="13" t="s">
        <v>59</v>
      </c>
      <c r="G40" s="13">
        <v>5</v>
      </c>
      <c r="H40" s="13" t="s">
        <v>65</v>
      </c>
      <c r="I40" s="13" t="s">
        <v>68</v>
      </c>
      <c r="J40" s="13">
        <v>9</v>
      </c>
      <c r="K40" s="10">
        <f t="shared" si="1"/>
        <v>225</v>
      </c>
      <c r="L40" s="47">
        <v>20</v>
      </c>
      <c r="M40" s="13" t="s">
        <v>114</v>
      </c>
      <c r="N40" s="13" t="s">
        <v>110</v>
      </c>
      <c r="O40" s="13" t="s">
        <v>111</v>
      </c>
      <c r="P40" s="13">
        <f>E40</f>
        <v>5</v>
      </c>
      <c r="Q40" s="13">
        <v>3</v>
      </c>
      <c r="R40" s="13">
        <v>2</v>
      </c>
      <c r="S40" s="53">
        <f t="shared" si="2"/>
        <v>30</v>
      </c>
    </row>
    <row r="41" spans="2:19" ht="22.5" x14ac:dyDescent="0.2">
      <c r="B41" s="11"/>
      <c r="C41" s="73"/>
      <c r="D41" s="73"/>
      <c r="E41" s="13">
        <v>5</v>
      </c>
      <c r="F41" s="13" t="s">
        <v>40</v>
      </c>
      <c r="G41" s="13">
        <v>7</v>
      </c>
      <c r="H41" s="13" t="s">
        <v>65</v>
      </c>
      <c r="I41" s="13" t="s">
        <v>68</v>
      </c>
      <c r="J41" s="13">
        <v>9</v>
      </c>
      <c r="K41" s="10">
        <f t="shared" si="1"/>
        <v>315</v>
      </c>
      <c r="L41" s="47">
        <v>10</v>
      </c>
      <c r="M41" s="13" t="s">
        <v>112</v>
      </c>
      <c r="N41" s="13" t="s">
        <v>110</v>
      </c>
      <c r="O41" s="13" t="s">
        <v>111</v>
      </c>
      <c r="P41" s="13">
        <f>E41</f>
        <v>5</v>
      </c>
      <c r="Q41" s="13">
        <v>4</v>
      </c>
      <c r="R41" s="13">
        <v>3</v>
      </c>
      <c r="S41" s="53">
        <f>P41*Q41*R41</f>
        <v>60</v>
      </c>
    </row>
    <row r="42" spans="2:19" ht="23.25" thickBot="1" x14ac:dyDescent="0.25">
      <c r="B42" s="12"/>
      <c r="C42" s="74"/>
      <c r="D42" s="74"/>
      <c r="E42" s="55">
        <v>5</v>
      </c>
      <c r="F42" s="55" t="s">
        <v>39</v>
      </c>
      <c r="G42" s="55">
        <v>6</v>
      </c>
      <c r="H42" s="55" t="s">
        <v>65</v>
      </c>
      <c r="I42" s="55" t="s">
        <v>71</v>
      </c>
      <c r="J42" s="55">
        <v>2</v>
      </c>
      <c r="K42" s="56">
        <f t="shared" si="1"/>
        <v>60</v>
      </c>
      <c r="L42" s="56">
        <v>29</v>
      </c>
      <c r="M42" s="55"/>
      <c r="N42" s="55"/>
      <c r="O42" s="55"/>
      <c r="P42" s="55"/>
      <c r="Q42" s="55"/>
      <c r="R42" s="55"/>
      <c r="S42" s="57">
        <f t="shared" si="2"/>
        <v>0</v>
      </c>
    </row>
  </sheetData>
  <mergeCells count="32">
    <mergeCell ref="B13:B16"/>
    <mergeCell ref="C38:C42"/>
    <mergeCell ref="L8:L9"/>
    <mergeCell ref="C23:C37"/>
    <mergeCell ref="D38:D42"/>
    <mergeCell ref="D23:D27"/>
    <mergeCell ref="D28:D32"/>
    <mergeCell ref="D33:D37"/>
    <mergeCell ref="D15:D18"/>
    <mergeCell ref="D19:D22"/>
    <mergeCell ref="C11:C22"/>
    <mergeCell ref="D11:D14"/>
    <mergeCell ref="C6:S6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S8"/>
    <mergeCell ref="O2:S2"/>
    <mergeCell ref="Q3:S3"/>
    <mergeCell ref="C4:D4"/>
    <mergeCell ref="F4:G4"/>
    <mergeCell ref="H4:K4"/>
    <mergeCell ref="O4:S4"/>
  </mergeCells>
  <pageMargins left="0.5" right="0.5" top="0.75" bottom="0.5" header="0.5" footer="0.5"/>
  <pageSetup scale="76" orientation="landscape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L13"/>
  <sheetViews>
    <sheetView topLeftCell="B1" workbookViewId="0">
      <selection activeCell="F18" sqref="F18"/>
    </sheetView>
  </sheetViews>
  <sheetFormatPr defaultRowHeight="12.75" x14ac:dyDescent="0.2"/>
  <cols>
    <col min="4" max="4" width="38.7109375" style="20" customWidth="1"/>
    <col min="5" max="5" width="12" style="1" customWidth="1"/>
    <col min="6" max="6" width="10.5703125" style="1" customWidth="1"/>
    <col min="7" max="7" width="10.140625" style="1" customWidth="1"/>
    <col min="8" max="8" width="9.140625" style="1"/>
    <col min="9" max="9" width="11.140625" style="1" customWidth="1"/>
    <col min="10" max="10" width="9.140625" style="1"/>
    <col min="11" max="11" width="13.5703125" style="1" bestFit="1" customWidth="1"/>
    <col min="12" max="12" width="11.85546875" style="1" customWidth="1"/>
  </cols>
  <sheetData>
    <row r="1" spans="4:12" ht="13.5" thickBot="1" x14ac:dyDescent="0.25"/>
    <row r="2" spans="4:12" s="21" customFormat="1" ht="51" x14ac:dyDescent="0.2">
      <c r="D2" s="25" t="s">
        <v>44</v>
      </c>
      <c r="E2" s="26" t="s">
        <v>45</v>
      </c>
      <c r="F2" s="26" t="s">
        <v>46</v>
      </c>
      <c r="G2" s="26" t="s">
        <v>55</v>
      </c>
      <c r="H2" s="26" t="s">
        <v>56</v>
      </c>
      <c r="I2" s="26" t="s">
        <v>57</v>
      </c>
      <c r="J2" s="26" t="s">
        <v>47</v>
      </c>
      <c r="K2" s="26" t="s">
        <v>48</v>
      </c>
      <c r="L2" s="27" t="s">
        <v>63</v>
      </c>
    </row>
    <row r="3" spans="4:12" ht="18" customHeight="1" x14ac:dyDescent="0.2">
      <c r="D3" s="28" t="s">
        <v>37</v>
      </c>
      <c r="E3" s="22">
        <v>129</v>
      </c>
      <c r="F3" s="23">
        <v>1200000</v>
      </c>
      <c r="G3" s="22">
        <v>0</v>
      </c>
      <c r="H3" s="22">
        <v>0</v>
      </c>
      <c r="I3" s="22">
        <f>G3+H3</f>
        <v>0</v>
      </c>
      <c r="J3" s="24">
        <f>I3/F3*1000000</f>
        <v>0</v>
      </c>
      <c r="K3" s="22" t="s">
        <v>51</v>
      </c>
      <c r="L3" s="29">
        <v>1</v>
      </c>
    </row>
    <row r="4" spans="4:12" ht="18" customHeight="1" x14ac:dyDescent="0.2">
      <c r="D4" s="28" t="s">
        <v>41</v>
      </c>
      <c r="E4" s="22">
        <v>129</v>
      </c>
      <c r="F4" s="23">
        <v>1200000</v>
      </c>
      <c r="G4" s="22">
        <v>0</v>
      </c>
      <c r="H4" s="22">
        <v>0</v>
      </c>
      <c r="I4" s="22">
        <f t="shared" ref="I4:I12" si="0">G4+H4</f>
        <v>0</v>
      </c>
      <c r="J4" s="24">
        <f>I4/F4*1000000</f>
        <v>0</v>
      </c>
      <c r="K4" s="22" t="s">
        <v>51</v>
      </c>
      <c r="L4" s="29">
        <v>1</v>
      </c>
    </row>
    <row r="5" spans="4:12" ht="18" customHeight="1" x14ac:dyDescent="0.2">
      <c r="D5" s="28" t="s">
        <v>42</v>
      </c>
      <c r="E5" s="22">
        <v>129</v>
      </c>
      <c r="F5" s="23">
        <v>1200000</v>
      </c>
      <c r="G5" s="22">
        <v>4</v>
      </c>
      <c r="H5" s="22">
        <v>3</v>
      </c>
      <c r="I5" s="22">
        <f t="shared" si="0"/>
        <v>7</v>
      </c>
      <c r="J5" s="24">
        <f t="shared" ref="J5:J12" si="1">I5/F5*1000000</f>
        <v>5.833333333333333</v>
      </c>
      <c r="K5" s="22" t="s">
        <v>49</v>
      </c>
      <c r="L5" s="29">
        <v>6</v>
      </c>
    </row>
    <row r="6" spans="4:12" ht="18" customHeight="1" x14ac:dyDescent="0.2">
      <c r="D6" s="28" t="s">
        <v>62</v>
      </c>
      <c r="E6" s="22">
        <v>129</v>
      </c>
      <c r="F6" s="23">
        <v>1200000</v>
      </c>
      <c r="G6" s="22">
        <v>1</v>
      </c>
      <c r="H6" s="22">
        <v>2</v>
      </c>
      <c r="I6" s="22">
        <f t="shared" si="0"/>
        <v>3</v>
      </c>
      <c r="J6" s="24">
        <f t="shared" si="1"/>
        <v>2.5</v>
      </c>
      <c r="K6" s="22" t="s">
        <v>52</v>
      </c>
      <c r="L6" s="29">
        <v>5</v>
      </c>
    </row>
    <row r="7" spans="4:12" ht="18" customHeight="1" x14ac:dyDescent="0.2">
      <c r="D7" s="28" t="s">
        <v>40</v>
      </c>
      <c r="E7" s="22">
        <v>129</v>
      </c>
      <c r="F7" s="23">
        <v>1200000</v>
      </c>
      <c r="G7" s="22">
        <v>4</v>
      </c>
      <c r="H7" s="22">
        <v>12</v>
      </c>
      <c r="I7" s="22">
        <f t="shared" si="0"/>
        <v>16</v>
      </c>
      <c r="J7" s="24">
        <f t="shared" si="1"/>
        <v>13.333333333333334</v>
      </c>
      <c r="K7" s="22" t="s">
        <v>50</v>
      </c>
      <c r="L7" s="29">
        <v>7</v>
      </c>
    </row>
    <row r="8" spans="4:12" ht="18" customHeight="1" x14ac:dyDescent="0.2">
      <c r="D8" s="28" t="s">
        <v>43</v>
      </c>
      <c r="E8" s="22">
        <v>129</v>
      </c>
      <c r="F8" s="23">
        <v>1200000</v>
      </c>
      <c r="G8" s="22">
        <v>6</v>
      </c>
      <c r="H8" s="22">
        <v>34</v>
      </c>
      <c r="I8" s="22">
        <f t="shared" si="0"/>
        <v>40</v>
      </c>
      <c r="J8" s="24">
        <f t="shared" si="1"/>
        <v>33.333333333333336</v>
      </c>
      <c r="K8" s="22" t="s">
        <v>53</v>
      </c>
      <c r="L8" s="29">
        <v>8</v>
      </c>
    </row>
    <row r="9" spans="4:12" ht="18" customHeight="1" x14ac:dyDescent="0.2">
      <c r="D9" s="28" t="s">
        <v>59</v>
      </c>
      <c r="E9" s="22">
        <v>129</v>
      </c>
      <c r="F9" s="23">
        <v>1200000</v>
      </c>
      <c r="G9" s="22">
        <v>1</v>
      </c>
      <c r="H9" s="22">
        <v>3</v>
      </c>
      <c r="I9" s="22">
        <f t="shared" si="0"/>
        <v>4</v>
      </c>
      <c r="J9" s="24">
        <f t="shared" si="1"/>
        <v>3.3333333333333335</v>
      </c>
      <c r="K9" s="22" t="s">
        <v>52</v>
      </c>
      <c r="L9" s="29">
        <v>5</v>
      </c>
    </row>
    <row r="10" spans="4:12" ht="18" customHeight="1" x14ac:dyDescent="0.2">
      <c r="D10" s="28" t="s">
        <v>60</v>
      </c>
      <c r="E10" s="22">
        <v>129</v>
      </c>
      <c r="F10" s="23">
        <v>1200000</v>
      </c>
      <c r="G10" s="22">
        <v>2</v>
      </c>
      <c r="H10" s="22">
        <v>1</v>
      </c>
      <c r="I10" s="22">
        <f t="shared" si="0"/>
        <v>3</v>
      </c>
      <c r="J10" s="24">
        <f t="shared" si="1"/>
        <v>2.5</v>
      </c>
      <c r="K10" s="22" t="s">
        <v>52</v>
      </c>
      <c r="L10" s="29">
        <v>5</v>
      </c>
    </row>
    <row r="11" spans="4:12" ht="18" customHeight="1" x14ac:dyDescent="0.2">
      <c r="D11" s="28" t="s">
        <v>61</v>
      </c>
      <c r="E11" s="22">
        <v>129</v>
      </c>
      <c r="F11" s="23">
        <v>1200000</v>
      </c>
      <c r="G11" s="22">
        <v>2</v>
      </c>
      <c r="H11" s="22">
        <v>0</v>
      </c>
      <c r="I11" s="22">
        <f t="shared" si="0"/>
        <v>2</v>
      </c>
      <c r="J11" s="24">
        <f t="shared" si="1"/>
        <v>1.6666666666666667</v>
      </c>
      <c r="K11" s="22" t="s">
        <v>54</v>
      </c>
      <c r="L11" s="29">
        <v>4</v>
      </c>
    </row>
    <row r="12" spans="4:12" ht="18" customHeight="1" x14ac:dyDescent="0.2">
      <c r="D12" s="28" t="s">
        <v>39</v>
      </c>
      <c r="E12" s="22">
        <v>129</v>
      </c>
      <c r="F12" s="23">
        <v>1200000</v>
      </c>
      <c r="G12" s="22">
        <v>3</v>
      </c>
      <c r="H12" s="22">
        <v>5</v>
      </c>
      <c r="I12" s="22">
        <f t="shared" si="0"/>
        <v>8</v>
      </c>
      <c r="J12" s="24">
        <f t="shared" si="1"/>
        <v>6.666666666666667</v>
      </c>
      <c r="K12" s="22" t="s">
        <v>49</v>
      </c>
      <c r="L12" s="29">
        <v>6</v>
      </c>
    </row>
    <row r="13" spans="4:12" ht="18" customHeight="1" thickBot="1" x14ac:dyDescent="0.25">
      <c r="D13" s="30"/>
      <c r="E13" s="31"/>
      <c r="F13" s="32" t="s">
        <v>58</v>
      </c>
      <c r="G13" s="32">
        <f>SUM(G3:G12)</f>
        <v>23</v>
      </c>
      <c r="H13" s="32">
        <f>SUM(H3:H12)</f>
        <v>60</v>
      </c>
      <c r="I13" s="32">
        <f>SUM(I3:I12)</f>
        <v>83</v>
      </c>
      <c r="J13" s="33">
        <f>SUM(J3:J12)</f>
        <v>69.166666666666671</v>
      </c>
      <c r="K13" s="31"/>
      <c r="L13" s="34"/>
    </row>
  </sheetData>
  <sortState ref="D4:H18">
    <sortCondition descending="1" ref="D10"/>
  </sortState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H13"/>
  <sheetViews>
    <sheetView workbookViewId="0">
      <selection activeCell="H12" sqref="H3:H12"/>
    </sheetView>
  </sheetViews>
  <sheetFormatPr defaultRowHeight="12.75" x14ac:dyDescent="0.2"/>
  <cols>
    <col min="5" max="5" width="7.85546875" style="1" bestFit="1" customWidth="1"/>
    <col min="6" max="6" width="16.85546875" customWidth="1"/>
    <col min="7" max="7" width="38.5703125" customWidth="1"/>
    <col min="8" max="8" width="51.5703125" customWidth="1"/>
  </cols>
  <sheetData>
    <row r="1" spans="5:8" ht="13.5" thickBot="1" x14ac:dyDescent="0.25"/>
    <row r="2" spans="5:8" ht="27" thickTop="1" thickBot="1" x14ac:dyDescent="0.25">
      <c r="E2" s="43" t="s">
        <v>101</v>
      </c>
      <c r="F2" s="35" t="s">
        <v>100</v>
      </c>
      <c r="G2" s="35" t="s">
        <v>74</v>
      </c>
      <c r="H2" s="36" t="s">
        <v>75</v>
      </c>
    </row>
    <row r="3" spans="5:8" ht="27" thickTop="1" thickBot="1" x14ac:dyDescent="0.25">
      <c r="E3" s="44">
        <v>10</v>
      </c>
      <c r="F3" s="37" t="s">
        <v>76</v>
      </c>
      <c r="G3" s="37" t="s">
        <v>77</v>
      </c>
      <c r="H3" s="38" t="s">
        <v>78</v>
      </c>
    </row>
    <row r="4" spans="5:8" ht="26.25" thickBot="1" x14ac:dyDescent="0.25">
      <c r="E4" s="45">
        <v>9</v>
      </c>
      <c r="F4" s="39" t="s">
        <v>79</v>
      </c>
      <c r="G4" s="39" t="s">
        <v>80</v>
      </c>
      <c r="H4" s="40" t="s">
        <v>81</v>
      </c>
    </row>
    <row r="5" spans="5:8" ht="26.25" thickBot="1" x14ac:dyDescent="0.25">
      <c r="E5" s="45">
        <v>8</v>
      </c>
      <c r="F5" s="39" t="s">
        <v>82</v>
      </c>
      <c r="G5" s="39" t="s">
        <v>83</v>
      </c>
      <c r="H5" s="40" t="s">
        <v>84</v>
      </c>
    </row>
    <row r="6" spans="5:8" ht="39" thickBot="1" x14ac:dyDescent="0.25">
      <c r="E6" s="45">
        <v>7</v>
      </c>
      <c r="F6" s="39" t="s">
        <v>85</v>
      </c>
      <c r="G6" s="39" t="s">
        <v>86</v>
      </c>
      <c r="H6" s="40" t="s">
        <v>87</v>
      </c>
    </row>
    <row r="7" spans="5:8" ht="26.25" thickBot="1" x14ac:dyDescent="0.25">
      <c r="E7" s="45">
        <v>6</v>
      </c>
      <c r="F7" s="39" t="s">
        <v>88</v>
      </c>
      <c r="G7" s="39" t="s">
        <v>89</v>
      </c>
      <c r="H7" s="40" t="s">
        <v>90</v>
      </c>
    </row>
    <row r="8" spans="5:8" ht="39" thickBot="1" x14ac:dyDescent="0.25">
      <c r="E8" s="45">
        <v>5</v>
      </c>
      <c r="F8" s="39" t="s">
        <v>91</v>
      </c>
      <c r="G8" s="39" t="s">
        <v>92</v>
      </c>
      <c r="H8" s="40" t="s">
        <v>93</v>
      </c>
    </row>
    <row r="9" spans="5:8" ht="51.75" thickBot="1" x14ac:dyDescent="0.25">
      <c r="E9" s="45">
        <v>4</v>
      </c>
      <c r="F9" s="39" t="s">
        <v>94</v>
      </c>
      <c r="G9" s="39" t="s">
        <v>105</v>
      </c>
      <c r="H9" s="40" t="s">
        <v>95</v>
      </c>
    </row>
    <row r="10" spans="5:8" ht="39" thickBot="1" x14ac:dyDescent="0.25">
      <c r="E10" s="45">
        <v>3</v>
      </c>
      <c r="F10" s="39" t="s">
        <v>96</v>
      </c>
      <c r="G10" s="39" t="s">
        <v>104</v>
      </c>
      <c r="H10" s="40" t="s">
        <v>95</v>
      </c>
    </row>
    <row r="11" spans="5:8" ht="26.25" thickBot="1" x14ac:dyDescent="0.25">
      <c r="E11" s="45">
        <v>2</v>
      </c>
      <c r="F11" s="39" t="s">
        <v>97</v>
      </c>
      <c r="G11" s="39" t="s">
        <v>103</v>
      </c>
      <c r="H11" s="40" t="s">
        <v>98</v>
      </c>
    </row>
    <row r="12" spans="5:8" ht="26.25" thickBot="1" x14ac:dyDescent="0.25">
      <c r="E12" s="46">
        <v>1</v>
      </c>
      <c r="F12" s="41" t="s">
        <v>68</v>
      </c>
      <c r="G12" s="41" t="s">
        <v>102</v>
      </c>
      <c r="H12" s="42" t="s">
        <v>99</v>
      </c>
    </row>
    <row r="13" spans="5:8" ht="13.5" thickTop="1" x14ac:dyDescent="0.2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D1"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Fluorescent lamp</vt:lpstr>
      <vt:lpstr>Sheet1</vt:lpstr>
      <vt:lpstr>Sheet2</vt:lpstr>
      <vt:lpstr>Sheet3</vt:lpstr>
      <vt:lpstr>Sheet4</vt:lpstr>
      <vt:lpstr>Sheet5</vt:lpstr>
      <vt:lpstr>'Fluorescent lamp'!Print_Area</vt:lpstr>
      <vt:lpstr>'Fluorescent lamp'!Print_Titles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Mike.titchen</dc:creator>
  <cp:lastModifiedBy>Mike.titchen</cp:lastModifiedBy>
  <cp:lastPrinted>2001-08-28T19:36:20Z</cp:lastPrinted>
  <dcterms:created xsi:type="dcterms:W3CDTF">2001-08-28T18:56:15Z</dcterms:created>
  <dcterms:modified xsi:type="dcterms:W3CDTF">2015-12-21T15:15:37Z</dcterms:modified>
</cp:coreProperties>
</file>